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07\"/>
    </mc:Choice>
  </mc:AlternateContent>
  <xr:revisionPtr revIDLastSave="0" documentId="13_ncr:1_{AD543BA3-D5EF-44B6-A354-E2D4C4AB35D2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ОСР 107-0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3" i="2"/>
  <c r="G63" i="2"/>
  <c r="F63" i="2"/>
  <c r="E63" i="2"/>
  <c r="D63" i="2"/>
  <c r="H62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<sst xmlns="http://schemas.openxmlformats.org/spreadsheetml/2006/main" count="382" uniqueCount="168">
  <si>
    <t>СВОДКА ЗАТРАТ</t>
  </si>
  <si>
    <t>P_0507</t>
  </si>
  <si>
    <t>(идентификатор инвестиционного проекта)</t>
  </si>
  <si>
    <t>Реконструкция ВЛ-0,4 кВ Ф-1 (протяженностью 1,2км)от КТП Кол 224 10/0,4/250 кВА, установка приборов учета (133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</si>
  <si>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</si>
  <si>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</si>
  <si>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</si>
  <si>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</si>
  <si>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</si>
  <si>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</si>
  <si>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</si>
  <si>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</si>
  <si>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</si>
  <si>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</si>
  <si>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</si>
  <si>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</si>
  <si>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</si>
  <si>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</si>
  <si>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</si>
  <si>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</si>
  <si>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</si>
  <si>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</si>
  <si>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</si>
  <si>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</si>
  <si>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</si>
  <si>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</si>
  <si>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</si>
  <si>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</si>
  <si>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</si>
  <si>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</si>
  <si>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</si>
  <si>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</si>
  <si>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</si>
  <si>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</si>
  <si>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</si>
  <si>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</si>
  <si>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</si>
  <si>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</si>
  <si>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</si>
  <si>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</si>
  <si>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</si>
  <si>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</si>
  <si>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</si>
  <si>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</si>
  <si>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Организация однофазного ввода от прибора учета, установленного в разрыв несущего провода на опоре ВЛ, к потребителю 0.23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</si>
  <si>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</si>
  <si>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</si>
  <si>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</si>
  <si>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</si>
  <si>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</si>
  <si>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</si>
  <si>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</si>
  <si>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</si>
  <si>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</si>
  <si>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</si>
  <si>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</si>
  <si>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</si>
  <si>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</si>
  <si>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</si>
  <si>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</si>
  <si>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</si>
  <si>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</si>
  <si>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</si>
  <si>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</si>
  <si>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</si>
  <si>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</si>
  <si>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</si>
  <si>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</si>
  <si>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</si>
  <si>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</si>
  <si>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</si>
  <si>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</si>
  <si>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</si>
  <si>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</si>
  <si>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</si>
  <si>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</si>
  <si>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ПНР Организация однофазного ввода от прибора учета, установленного в разрыв несущего провода на опоре ВЛ, к потребителю 0.23 кВ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</si>
  <si>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</si>
  <si>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</si>
  <si>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</si>
  <si>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</si>
  <si>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</si>
  <si>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</si>
  <si>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</si>
  <si>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</si>
  <si>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</si>
  <si>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</si>
  <si>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</si>
  <si>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</si>
  <si>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</si>
  <si>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</si>
  <si>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</si>
  <si>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</si>
  <si>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</si>
  <si>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</si>
  <si>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</si>
  <si>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</si>
  <si>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</si>
  <si>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</si>
  <si>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</si>
  <si>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</si>
  <si>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</si>
  <si>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</si>
  <si>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</si>
  <si>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</si>
  <si>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</si>
  <si>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</si>
  <si>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</si>
  <si>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</si>
  <si>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</si>
  <si>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</si>
  <si>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</si>
  <si>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</si>
  <si>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</si>
  <si>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</si>
  <si>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</si>
  <si>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</si>
  <si>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</si>
  <si>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</si>
  <si>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</si>
  <si>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</si>
  <si>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</si>
  <si>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</si>
  <si>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</si>
  <si>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</si>
  <si>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</si>
  <si>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</si>
  <si>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</si>
  <si>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</si>
  <si>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</si>
  <si>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</si>
  <si>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</si>
  <si>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</si>
  <si>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</si>
  <si>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</si>
  <si>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</si>
  <si>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</si>
  <si>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шт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</si>
  <si>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</si>
  <si>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</si>
  <si>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</si>
  <si>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</si>
  <si>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"Реконструкция КЛ-0,4 кВ от КТП Сок 306/250кВА" Красноярский район Самарская область</t>
  </si>
  <si>
    <t>ОСР 518-02-01</t>
  </si>
  <si>
    <t>ОСР 518-09-01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</si>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</sst>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77734375" customWidth="1"/>
    <col min="9" max="9" width="19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f>ССР!G68*1.2</f>
        <v>587.65206730179602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587.65206730179602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97.942007301795996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681.67187311110297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ССР!D77+ССР!E77</f>
        <v>18254.856898961702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ССР!F77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(ССР!G73-ССР!G68)*1.2</f>
        <v>1203.2276149494901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19458.084513911199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3243.01408391121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23569.079181626101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24250.7510547372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9"/>
  <sheetViews>
    <sheetView workbookViewId="0">
      <selection activeCell="B14" sqref="B14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122</v>
      </c>
      <c r="B1" s="10" t="s">
        <v>123</v>
      </c>
      <c r="C1" s="10" t="s">
        <v>124</v>
      </c>
      <c r="D1" s="10" t="s">
        <v>125</v>
      </c>
      <c r="E1" s="10" t="s">
        <v>126</v>
      </c>
      <c r="F1" s="10" t="s">
        <v>127</v>
      </c>
      <c r="G1" s="10" t="s">
        <v>128</v>
      </c>
      <c r="H1" s="10" t="s">
        <v>129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103</v>
      </c>
      <c r="B3" s="94"/>
      <c r="C3" s="11"/>
      <c r="D3" s="12">
        <v>5063.7090831518999</v>
      </c>
      <c r="E3" s="13"/>
      <c r="F3" s="13"/>
      <c r="G3" s="13"/>
      <c r="H3" s="14"/>
    </row>
    <row r="4" spans="1:8">
      <c r="A4" s="99" t="s">
        <v>130</v>
      </c>
      <c r="B4" s="15" t="s">
        <v>131</v>
      </c>
      <c r="C4" s="11"/>
      <c r="D4" s="12">
        <v>4940.5298266905002</v>
      </c>
      <c r="E4" s="13"/>
      <c r="F4" s="13"/>
      <c r="G4" s="13"/>
      <c r="H4" s="14"/>
    </row>
    <row r="5" spans="1:8">
      <c r="A5" s="99"/>
      <c r="B5" s="15" t="s">
        <v>132</v>
      </c>
      <c r="C5" s="10"/>
      <c r="D5" s="12">
        <v>75.166430369509996</v>
      </c>
      <c r="E5" s="13"/>
      <c r="F5" s="13"/>
      <c r="G5" s="13"/>
      <c r="H5" s="16"/>
    </row>
    <row r="6" spans="1:8">
      <c r="A6" s="100"/>
      <c r="B6" s="15" t="s">
        <v>133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134</v>
      </c>
      <c r="C7" s="10"/>
      <c r="D7" s="12">
        <v>0</v>
      </c>
      <c r="E7" s="13"/>
      <c r="F7" s="13"/>
      <c r="G7" s="13"/>
      <c r="H7" s="16"/>
    </row>
    <row r="8" spans="1:8">
      <c r="A8" s="95" t="s">
        <v>41</v>
      </c>
      <c r="B8" s="96"/>
      <c r="C8" s="99" t="s">
        <v>41</v>
      </c>
      <c r="D8" s="17">
        <v>4290.3569252888001</v>
      </c>
      <c r="E8" s="13">
        <v>1.2</v>
      </c>
      <c r="F8" s="13" t="s">
        <v>135</v>
      </c>
      <c r="G8" s="17">
        <v>3575.2974377406999</v>
      </c>
      <c r="H8" s="16"/>
    </row>
    <row r="9" spans="1:8">
      <c r="A9" s="101">
        <v>1</v>
      </c>
      <c r="B9" s="15" t="s">
        <v>131</v>
      </c>
      <c r="C9" s="99"/>
      <c r="D9" s="17">
        <v>4226.0604206400003</v>
      </c>
      <c r="E9" s="13"/>
      <c r="F9" s="13"/>
      <c r="G9" s="13"/>
      <c r="H9" s="100" t="s">
        <v>136</v>
      </c>
    </row>
    <row r="10" spans="1:8">
      <c r="A10" s="99"/>
      <c r="B10" s="15" t="s">
        <v>132</v>
      </c>
      <c r="C10" s="99"/>
      <c r="D10" s="17">
        <v>64.296504648861998</v>
      </c>
      <c r="E10" s="13"/>
      <c r="F10" s="13"/>
      <c r="G10" s="13"/>
      <c r="H10" s="100"/>
    </row>
    <row r="11" spans="1:8">
      <c r="A11" s="99"/>
      <c r="B11" s="15" t="s">
        <v>133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134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44</v>
      </c>
      <c r="B13" s="96"/>
      <c r="C13" s="99" t="s">
        <v>44</v>
      </c>
      <c r="D13" s="17">
        <v>725.33933177115</v>
      </c>
      <c r="E13" s="13">
        <v>133</v>
      </c>
      <c r="F13" s="13" t="s">
        <v>137</v>
      </c>
      <c r="G13" s="17">
        <v>5.4536791862492002</v>
      </c>
      <c r="H13" s="16"/>
    </row>
    <row r="14" spans="1:8">
      <c r="A14" s="101">
        <v>2</v>
      </c>
      <c r="B14" s="15" t="s">
        <v>131</v>
      </c>
      <c r="C14" s="99"/>
      <c r="D14" s="17">
        <v>714.46940605049997</v>
      </c>
      <c r="E14" s="13"/>
      <c r="F14" s="13"/>
      <c r="G14" s="13"/>
      <c r="H14" s="100" t="s">
        <v>136</v>
      </c>
    </row>
    <row r="15" spans="1:8">
      <c r="A15" s="99"/>
      <c r="B15" s="15" t="s">
        <v>132</v>
      </c>
      <c r="C15" s="99"/>
      <c r="D15" s="17">
        <v>10.869925720647</v>
      </c>
      <c r="E15" s="13"/>
      <c r="F15" s="13"/>
      <c r="G15" s="13"/>
      <c r="H15" s="100"/>
    </row>
    <row r="16" spans="1:8">
      <c r="A16" s="99"/>
      <c r="B16" s="15" t="s">
        <v>133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134</v>
      </c>
      <c r="C17" s="99"/>
      <c r="D17" s="17">
        <v>0</v>
      </c>
      <c r="E17" s="13"/>
      <c r="F17" s="13"/>
      <c r="G17" s="13"/>
      <c r="H17" s="100"/>
    </row>
    <row r="18" spans="1:8">
      <c r="A18" s="99" t="s">
        <v>138</v>
      </c>
      <c r="B18" s="15" t="s">
        <v>131</v>
      </c>
      <c r="C18" s="10"/>
      <c r="D18" s="12">
        <v>4940.5298266905002</v>
      </c>
      <c r="E18" s="13"/>
      <c r="F18" s="13"/>
      <c r="G18" s="13"/>
      <c r="H18" s="16"/>
    </row>
    <row r="19" spans="1:8">
      <c r="A19" s="99"/>
      <c r="B19" s="15" t="s">
        <v>132</v>
      </c>
      <c r="C19" s="10"/>
      <c r="D19" s="12">
        <v>75.166430369509996</v>
      </c>
      <c r="E19" s="13"/>
      <c r="F19" s="13"/>
      <c r="G19" s="13"/>
      <c r="H19" s="16"/>
    </row>
    <row r="20" spans="1:8">
      <c r="A20" s="99"/>
      <c r="B20" s="15" t="s">
        <v>133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134</v>
      </c>
      <c r="C21" s="10"/>
      <c r="D21" s="12">
        <v>48.012826091904003</v>
      </c>
      <c r="E21" s="13"/>
      <c r="F21" s="13"/>
      <c r="G21" s="13"/>
      <c r="H21" s="16"/>
    </row>
    <row r="22" spans="1:8">
      <c r="A22" s="95" t="s">
        <v>109</v>
      </c>
      <c r="B22" s="96"/>
      <c r="C22" s="99" t="s">
        <v>41</v>
      </c>
      <c r="D22" s="17">
        <v>48.012826091904003</v>
      </c>
      <c r="E22" s="13">
        <v>1.2</v>
      </c>
      <c r="F22" s="13" t="s">
        <v>135</v>
      </c>
      <c r="G22" s="17">
        <v>40.01068840992</v>
      </c>
      <c r="H22" s="16"/>
    </row>
    <row r="23" spans="1:8">
      <c r="A23" s="101">
        <v>1</v>
      </c>
      <c r="B23" s="15" t="s">
        <v>131</v>
      </c>
      <c r="C23" s="99"/>
      <c r="D23" s="17">
        <v>0</v>
      </c>
      <c r="E23" s="13"/>
      <c r="F23" s="13"/>
      <c r="G23" s="13"/>
      <c r="H23" s="100" t="s">
        <v>136</v>
      </c>
    </row>
    <row r="24" spans="1:8">
      <c r="A24" s="99"/>
      <c r="B24" s="15" t="s">
        <v>132</v>
      </c>
      <c r="C24" s="99"/>
      <c r="D24" s="17">
        <v>0</v>
      </c>
      <c r="E24" s="13"/>
      <c r="F24" s="13"/>
      <c r="G24" s="13"/>
      <c r="H24" s="100"/>
    </row>
    <row r="25" spans="1:8">
      <c r="A25" s="99"/>
      <c r="B25" s="15" t="s">
        <v>133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134</v>
      </c>
      <c r="C26" s="99"/>
      <c r="D26" s="17">
        <v>48.012826091904003</v>
      </c>
      <c r="E26" s="13"/>
      <c r="F26" s="13"/>
      <c r="G26" s="13"/>
      <c r="H26" s="100"/>
    </row>
    <row r="27" spans="1:8" ht="24.6">
      <c r="A27" s="97" t="s">
        <v>111</v>
      </c>
      <c r="B27" s="94"/>
      <c r="C27" s="10"/>
      <c r="D27" s="12">
        <v>489.71005608483</v>
      </c>
      <c r="E27" s="13"/>
      <c r="F27" s="13"/>
      <c r="G27" s="13"/>
      <c r="H27" s="16"/>
    </row>
    <row r="28" spans="1:8">
      <c r="A28" s="99" t="s">
        <v>139</v>
      </c>
      <c r="B28" s="15" t="s">
        <v>131</v>
      </c>
      <c r="C28" s="10"/>
      <c r="D28" s="12">
        <v>0</v>
      </c>
      <c r="E28" s="13"/>
      <c r="F28" s="13"/>
      <c r="G28" s="13"/>
      <c r="H28" s="16"/>
    </row>
    <row r="29" spans="1:8">
      <c r="A29" s="99"/>
      <c r="B29" s="15" t="s">
        <v>132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133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134</v>
      </c>
      <c r="C31" s="10"/>
      <c r="D31" s="12">
        <v>302.34630608483002</v>
      </c>
      <c r="E31" s="13"/>
      <c r="F31" s="13"/>
      <c r="G31" s="13"/>
      <c r="H31" s="16"/>
    </row>
    <row r="32" spans="1:8">
      <c r="A32" s="95" t="s">
        <v>111</v>
      </c>
      <c r="B32" s="96"/>
      <c r="C32" s="99" t="s">
        <v>41</v>
      </c>
      <c r="D32" s="17">
        <v>302.34630608483002</v>
      </c>
      <c r="E32" s="13">
        <v>1.2</v>
      </c>
      <c r="F32" s="13" t="s">
        <v>135</v>
      </c>
      <c r="G32" s="17">
        <v>251.95525507068999</v>
      </c>
      <c r="H32" s="16"/>
    </row>
    <row r="33" spans="1:8">
      <c r="A33" s="101">
        <v>1</v>
      </c>
      <c r="B33" s="15" t="s">
        <v>131</v>
      </c>
      <c r="C33" s="99"/>
      <c r="D33" s="17">
        <v>0</v>
      </c>
      <c r="E33" s="13"/>
      <c r="F33" s="13"/>
      <c r="G33" s="13"/>
      <c r="H33" s="100" t="s">
        <v>136</v>
      </c>
    </row>
    <row r="34" spans="1:8">
      <c r="A34" s="99"/>
      <c r="B34" s="15" t="s">
        <v>132</v>
      </c>
      <c r="C34" s="99"/>
      <c r="D34" s="17">
        <v>0</v>
      </c>
      <c r="E34" s="13"/>
      <c r="F34" s="13"/>
      <c r="G34" s="13"/>
      <c r="H34" s="100"/>
    </row>
    <row r="35" spans="1:8">
      <c r="A35" s="99"/>
      <c r="B35" s="15" t="s">
        <v>133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134</v>
      </c>
      <c r="C36" s="99"/>
      <c r="D36" s="17">
        <v>302.34630608483002</v>
      </c>
      <c r="E36" s="13"/>
      <c r="F36" s="13"/>
      <c r="G36" s="13"/>
      <c r="H36" s="100"/>
    </row>
    <row r="37" spans="1:8">
      <c r="A37" s="99" t="s">
        <v>140</v>
      </c>
      <c r="B37" s="15" t="s">
        <v>131</v>
      </c>
      <c r="C37" s="10"/>
      <c r="D37" s="12">
        <v>0</v>
      </c>
      <c r="E37" s="13"/>
      <c r="F37" s="13"/>
      <c r="G37" s="13"/>
      <c r="H37" s="16"/>
    </row>
    <row r="38" spans="1:8">
      <c r="A38" s="99"/>
      <c r="B38" s="15" t="s">
        <v>132</v>
      </c>
      <c r="C38" s="10"/>
      <c r="D38" s="12">
        <v>0</v>
      </c>
      <c r="E38" s="13"/>
      <c r="F38" s="13"/>
      <c r="G38" s="13"/>
      <c r="H38" s="16"/>
    </row>
    <row r="39" spans="1:8">
      <c r="A39" s="99"/>
      <c r="B39" s="15" t="s">
        <v>133</v>
      </c>
      <c r="C39" s="10"/>
      <c r="D39" s="12">
        <v>0</v>
      </c>
      <c r="E39" s="13"/>
      <c r="F39" s="13"/>
      <c r="G39" s="13"/>
      <c r="H39" s="16"/>
    </row>
    <row r="40" spans="1:8">
      <c r="A40" s="99"/>
      <c r="B40" s="15" t="s">
        <v>134</v>
      </c>
      <c r="C40" s="10"/>
      <c r="D40" s="12">
        <v>489.71005608483</v>
      </c>
      <c r="E40" s="13"/>
      <c r="F40" s="13"/>
      <c r="G40" s="13"/>
      <c r="H40" s="16"/>
    </row>
    <row r="41" spans="1:8">
      <c r="A41" s="95" t="s">
        <v>111</v>
      </c>
      <c r="B41" s="96"/>
      <c r="C41" s="99" t="s">
        <v>141</v>
      </c>
      <c r="D41" s="17">
        <v>187.36375000000001</v>
      </c>
      <c r="E41" s="13">
        <v>133</v>
      </c>
      <c r="F41" s="13" t="s">
        <v>137</v>
      </c>
      <c r="G41" s="17">
        <v>1.4087499999999999</v>
      </c>
      <c r="H41" s="16"/>
    </row>
    <row r="42" spans="1:8">
      <c r="A42" s="101">
        <v>1</v>
      </c>
      <c r="B42" s="15" t="s">
        <v>131</v>
      </c>
      <c r="C42" s="99"/>
      <c r="D42" s="17">
        <v>0</v>
      </c>
      <c r="E42" s="13"/>
      <c r="F42" s="13"/>
      <c r="G42" s="13"/>
      <c r="H42" s="100" t="s">
        <v>142</v>
      </c>
    </row>
    <row r="43" spans="1:8">
      <c r="A43" s="99"/>
      <c r="B43" s="15" t="s">
        <v>132</v>
      </c>
      <c r="C43" s="99"/>
      <c r="D43" s="17">
        <v>0</v>
      </c>
      <c r="E43" s="13"/>
      <c r="F43" s="13"/>
      <c r="G43" s="13"/>
      <c r="H43" s="100"/>
    </row>
    <row r="44" spans="1:8">
      <c r="A44" s="99"/>
      <c r="B44" s="15" t="s">
        <v>133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134</v>
      </c>
      <c r="C45" s="99"/>
      <c r="D45" s="17">
        <v>187.36375000000001</v>
      </c>
      <c r="E45" s="13"/>
      <c r="F45" s="13"/>
      <c r="G45" s="13"/>
      <c r="H45" s="100"/>
    </row>
    <row r="46" spans="1:8" ht="24.6">
      <c r="A46" s="97" t="s">
        <v>114</v>
      </c>
      <c r="B46" s="94"/>
      <c r="C46" s="10"/>
      <c r="D46" s="12">
        <v>9095.7037500000006</v>
      </c>
      <c r="E46" s="13"/>
      <c r="F46" s="13"/>
      <c r="G46" s="13"/>
      <c r="H46" s="16"/>
    </row>
    <row r="47" spans="1:8">
      <c r="A47" s="99" t="s">
        <v>143</v>
      </c>
      <c r="B47" s="15" t="s">
        <v>131</v>
      </c>
      <c r="C47" s="10"/>
      <c r="D47" s="12">
        <v>1.1637500000000001</v>
      </c>
      <c r="E47" s="13"/>
      <c r="F47" s="13"/>
      <c r="G47" s="13"/>
      <c r="H47" s="16"/>
    </row>
    <row r="48" spans="1:8">
      <c r="A48" s="99"/>
      <c r="B48" s="15" t="s">
        <v>132</v>
      </c>
      <c r="C48" s="10"/>
      <c r="D48" s="12">
        <v>9094.5400000000009</v>
      </c>
      <c r="E48" s="13"/>
      <c r="F48" s="13"/>
      <c r="G48" s="13"/>
      <c r="H48" s="16"/>
    </row>
    <row r="49" spans="1:8">
      <c r="A49" s="99"/>
      <c r="B49" s="15" t="s">
        <v>133</v>
      </c>
      <c r="C49" s="10"/>
      <c r="D49" s="12">
        <v>0</v>
      </c>
      <c r="E49" s="13"/>
      <c r="F49" s="13"/>
      <c r="G49" s="13"/>
      <c r="H49" s="16"/>
    </row>
    <row r="50" spans="1:8">
      <c r="A50" s="99"/>
      <c r="B50" s="15" t="s">
        <v>134</v>
      </c>
      <c r="C50" s="10"/>
      <c r="D50" s="12">
        <v>0</v>
      </c>
      <c r="E50" s="13"/>
      <c r="F50" s="13"/>
      <c r="G50" s="13"/>
      <c r="H50" s="16"/>
    </row>
    <row r="51" spans="1:8">
      <c r="A51" s="95" t="s">
        <v>116</v>
      </c>
      <c r="B51" s="96"/>
      <c r="C51" s="99" t="s">
        <v>141</v>
      </c>
      <c r="D51" s="17">
        <v>9095.7037500000006</v>
      </c>
      <c r="E51" s="13">
        <v>133</v>
      </c>
      <c r="F51" s="13" t="s">
        <v>137</v>
      </c>
      <c r="G51" s="17">
        <v>68.388750000000002</v>
      </c>
      <c r="H51" s="16"/>
    </row>
    <row r="52" spans="1:8">
      <c r="A52" s="101">
        <v>1</v>
      </c>
      <c r="B52" s="15" t="s">
        <v>131</v>
      </c>
      <c r="C52" s="99"/>
      <c r="D52" s="17">
        <v>1.1637500000000001</v>
      </c>
      <c r="E52" s="13"/>
      <c r="F52" s="13"/>
      <c r="G52" s="13"/>
      <c r="H52" s="100" t="s">
        <v>142</v>
      </c>
    </row>
    <row r="53" spans="1:8">
      <c r="A53" s="99"/>
      <c r="B53" s="15" t="s">
        <v>132</v>
      </c>
      <c r="C53" s="99"/>
      <c r="D53" s="17">
        <v>9094.5400000000009</v>
      </c>
      <c r="E53" s="13"/>
      <c r="F53" s="13"/>
      <c r="G53" s="13"/>
      <c r="H53" s="100"/>
    </row>
    <row r="54" spans="1:8">
      <c r="A54" s="99"/>
      <c r="B54" s="15" t="s">
        <v>133</v>
      </c>
      <c r="C54" s="99"/>
      <c r="D54" s="17">
        <v>0</v>
      </c>
      <c r="E54" s="13"/>
      <c r="F54" s="13"/>
      <c r="G54" s="13"/>
      <c r="H54" s="100"/>
    </row>
    <row r="55" spans="1:8">
      <c r="A55" s="99"/>
      <c r="B55" s="15" t="s">
        <v>134</v>
      </c>
      <c r="C55" s="99"/>
      <c r="D55" s="17">
        <v>0</v>
      </c>
      <c r="E55" s="13"/>
      <c r="F55" s="13"/>
      <c r="G55" s="13"/>
      <c r="H55" s="100"/>
    </row>
    <row r="56" spans="1:8" ht="24.6">
      <c r="A56" s="97" t="s">
        <v>118</v>
      </c>
      <c r="B56" s="94"/>
      <c r="C56" s="10"/>
      <c r="D56" s="12">
        <v>521.02750000000003</v>
      </c>
      <c r="E56" s="13"/>
      <c r="F56" s="13"/>
      <c r="G56" s="13"/>
      <c r="H56" s="16"/>
    </row>
    <row r="57" spans="1:8">
      <c r="A57" s="99" t="s">
        <v>144</v>
      </c>
      <c r="B57" s="15" t="s">
        <v>131</v>
      </c>
      <c r="C57" s="10"/>
      <c r="D57" s="12">
        <v>0</v>
      </c>
      <c r="E57" s="13"/>
      <c r="F57" s="13"/>
      <c r="G57" s="13"/>
      <c r="H57" s="16"/>
    </row>
    <row r="58" spans="1:8">
      <c r="A58" s="99"/>
      <c r="B58" s="15" t="s">
        <v>132</v>
      </c>
      <c r="C58" s="10"/>
      <c r="D58" s="12">
        <v>0</v>
      </c>
      <c r="E58" s="13"/>
      <c r="F58" s="13"/>
      <c r="G58" s="13"/>
      <c r="H58" s="16"/>
    </row>
    <row r="59" spans="1:8">
      <c r="A59" s="99"/>
      <c r="B59" s="15" t="s">
        <v>133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134</v>
      </c>
      <c r="C60" s="10"/>
      <c r="D60" s="12">
        <v>521.02750000000003</v>
      </c>
      <c r="E60" s="13"/>
      <c r="F60" s="13"/>
      <c r="G60" s="13"/>
      <c r="H60" s="16"/>
    </row>
    <row r="61" spans="1:8">
      <c r="A61" s="95" t="s">
        <v>120</v>
      </c>
      <c r="B61" s="96"/>
      <c r="C61" s="99" t="s">
        <v>141</v>
      </c>
      <c r="D61" s="17">
        <v>521.02750000000003</v>
      </c>
      <c r="E61" s="13">
        <v>133</v>
      </c>
      <c r="F61" s="13" t="s">
        <v>137</v>
      </c>
      <c r="G61" s="17">
        <v>3.9175</v>
      </c>
      <c r="H61" s="16"/>
    </row>
    <row r="62" spans="1:8">
      <c r="A62" s="101">
        <v>1</v>
      </c>
      <c r="B62" s="15" t="s">
        <v>131</v>
      </c>
      <c r="C62" s="99"/>
      <c r="D62" s="17">
        <v>0</v>
      </c>
      <c r="E62" s="13"/>
      <c r="F62" s="13"/>
      <c r="G62" s="13"/>
      <c r="H62" s="100" t="s">
        <v>142</v>
      </c>
    </row>
    <row r="63" spans="1:8">
      <c r="A63" s="99"/>
      <c r="B63" s="15" t="s">
        <v>132</v>
      </c>
      <c r="C63" s="99"/>
      <c r="D63" s="17">
        <v>0</v>
      </c>
      <c r="E63" s="13"/>
      <c r="F63" s="13"/>
      <c r="G63" s="13"/>
      <c r="H63" s="100"/>
    </row>
    <row r="64" spans="1:8">
      <c r="A64" s="99"/>
      <c r="B64" s="15" t="s">
        <v>133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134</v>
      </c>
      <c r="C65" s="99"/>
      <c r="D65" s="17">
        <v>521.02750000000003</v>
      </c>
      <c r="E65" s="13"/>
      <c r="F65" s="13"/>
      <c r="G65" s="13"/>
      <c r="H65" s="100"/>
    </row>
    <row r="66" spans="1:8">
      <c r="A66" s="18"/>
      <c r="C66" s="18"/>
      <c r="D66" s="7"/>
      <c r="E66" s="7"/>
      <c r="F66" s="7"/>
      <c r="G66" s="7"/>
      <c r="H66" s="19"/>
    </row>
    <row r="68" spans="1:8">
      <c r="A68" s="98" t="s">
        <v>145</v>
      </c>
      <c r="B68" s="98"/>
      <c r="C68" s="98"/>
      <c r="D68" s="98"/>
      <c r="E68" s="98"/>
      <c r="F68" s="98"/>
      <c r="G68" s="98"/>
      <c r="H68" s="98"/>
    </row>
    <row r="69" spans="1:8">
      <c r="A69" s="98" t="s">
        <v>146</v>
      </c>
      <c r="B69" s="98"/>
      <c r="C69" s="98"/>
      <c r="D69" s="98"/>
      <c r="E69" s="98"/>
      <c r="F69" s="98"/>
      <c r="G69" s="98"/>
      <c r="H69" s="98"/>
    </row>
  </sheetData>
  <mergeCells count="40">
    <mergeCell ref="C51:C55"/>
    <mergeCell ref="C61:C65"/>
    <mergeCell ref="H9:H12"/>
    <mergeCell ref="H14:H17"/>
    <mergeCell ref="H23:H26"/>
    <mergeCell ref="H33:H36"/>
    <mergeCell ref="H42:H45"/>
    <mergeCell ref="H52:H55"/>
    <mergeCell ref="H62:H65"/>
    <mergeCell ref="C8:C12"/>
    <mergeCell ref="C13:C17"/>
    <mergeCell ref="C22:C26"/>
    <mergeCell ref="C32:C36"/>
    <mergeCell ref="C41:C45"/>
    <mergeCell ref="A61:B61"/>
    <mergeCell ref="A68:H68"/>
    <mergeCell ref="A69:H69"/>
    <mergeCell ref="A4:A7"/>
    <mergeCell ref="A9:A12"/>
    <mergeCell ref="A14:A17"/>
    <mergeCell ref="A18:A21"/>
    <mergeCell ref="A23:A26"/>
    <mergeCell ref="A28:A31"/>
    <mergeCell ref="A33:A36"/>
    <mergeCell ref="A37:A40"/>
    <mergeCell ref="A42:A45"/>
    <mergeCell ref="A47:A50"/>
    <mergeCell ref="A52:A55"/>
    <mergeCell ref="A57:A60"/>
    <mergeCell ref="A62:A65"/>
    <mergeCell ref="A32:B32"/>
    <mergeCell ref="A41:B41"/>
    <mergeCell ref="A46:B46"/>
    <mergeCell ref="A51:B51"/>
    <mergeCell ref="A56:B56"/>
    <mergeCell ref="A3:B3"/>
    <mergeCell ref="A8:B8"/>
    <mergeCell ref="A13:B13"/>
    <mergeCell ref="A22:B22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148</v>
      </c>
      <c r="B3" s="2" t="s">
        <v>149</v>
      </c>
      <c r="C3" s="2" t="s">
        <v>150</v>
      </c>
      <c r="D3" s="2" t="s">
        <v>151</v>
      </c>
      <c r="E3" s="2" t="s">
        <v>152</v>
      </c>
      <c r="F3" s="2" t="s">
        <v>153</v>
      </c>
      <c r="G3" s="2" t="s">
        <v>154</v>
      </c>
      <c r="H3" s="2" t="s">
        <v>155</v>
      </c>
    </row>
    <row r="4" spans="1:8" ht="39" customHeight="1">
      <c r="A4" s="3" t="s">
        <v>156</v>
      </c>
      <c r="B4" s="4" t="s">
        <v>137</v>
      </c>
      <c r="C4" s="5">
        <v>4.8972452995189997</v>
      </c>
      <c r="D4" s="5">
        <v>25.632087662364999</v>
      </c>
      <c r="E4" s="4">
        <v>0.4</v>
      </c>
      <c r="F4" s="4"/>
      <c r="G4" s="5">
        <v>125.52662082138001</v>
      </c>
      <c r="H4" s="6"/>
    </row>
    <row r="5" spans="1:8" ht="39" customHeight="1">
      <c r="A5" s="3" t="s">
        <v>157</v>
      </c>
      <c r="B5" s="4" t="s">
        <v>137</v>
      </c>
      <c r="C5" s="5">
        <v>44.425010931350997</v>
      </c>
      <c r="D5" s="5">
        <v>19.447555803385999</v>
      </c>
      <c r="E5" s="4">
        <v>0.4</v>
      </c>
      <c r="F5" s="4"/>
      <c r="G5" s="5">
        <v>863.95787915348001</v>
      </c>
      <c r="H5" s="6"/>
    </row>
    <row r="6" spans="1:8" ht="39" customHeight="1">
      <c r="A6" s="3" t="s">
        <v>158</v>
      </c>
      <c r="B6" s="4" t="s">
        <v>137</v>
      </c>
      <c r="C6" s="5">
        <v>4.0227372103191996</v>
      </c>
      <c r="D6" s="5">
        <v>80.053876886355994</v>
      </c>
      <c r="E6" s="4">
        <v>0.4</v>
      </c>
      <c r="F6" s="4"/>
      <c r="G6" s="5">
        <v>322.03570938105997</v>
      </c>
      <c r="H6" s="6"/>
    </row>
    <row r="7" spans="1:8" ht="39" customHeight="1">
      <c r="A7" s="3" t="s">
        <v>159</v>
      </c>
      <c r="B7" s="4" t="s">
        <v>135</v>
      </c>
      <c r="C7" s="5">
        <v>1.3245299519021001</v>
      </c>
      <c r="D7" s="5">
        <v>881.09974599531995</v>
      </c>
      <c r="E7" s="4">
        <v>0.4</v>
      </c>
      <c r="F7" s="4"/>
      <c r="G7" s="5">
        <v>1167.0430041841</v>
      </c>
      <c r="H7" s="6"/>
    </row>
    <row r="8" spans="1:8" ht="39" customHeight="1">
      <c r="A8" s="3" t="s">
        <v>160</v>
      </c>
      <c r="B8" s="4" t="s">
        <v>137</v>
      </c>
      <c r="C8" s="5">
        <v>41.101880192392002</v>
      </c>
      <c r="D8" s="5">
        <v>19.225895489928</v>
      </c>
      <c r="E8" s="4">
        <v>0.4</v>
      </c>
      <c r="F8" s="4"/>
      <c r="G8" s="5">
        <v>790.22045301847004</v>
      </c>
      <c r="H8" s="6"/>
    </row>
    <row r="9" spans="1:8" ht="39" customHeight="1">
      <c r="A9" s="3" t="s">
        <v>161</v>
      </c>
      <c r="B9" s="4" t="s">
        <v>137</v>
      </c>
      <c r="C9" s="5">
        <v>116.375</v>
      </c>
      <c r="D9" s="5">
        <v>27.493329416979002</v>
      </c>
      <c r="E9" s="4"/>
      <c r="F9" s="4"/>
      <c r="G9" s="5">
        <v>3199.5362109009002</v>
      </c>
      <c r="H9" s="6"/>
    </row>
    <row r="10" spans="1:8" ht="39" customHeight="1">
      <c r="A10" s="3" t="s">
        <v>162</v>
      </c>
      <c r="B10" s="4" t="s">
        <v>137</v>
      </c>
      <c r="C10" s="5">
        <v>16.625</v>
      </c>
      <c r="D10" s="5">
        <v>129.51445496714999</v>
      </c>
      <c r="E10" s="4"/>
      <c r="F10" s="4"/>
      <c r="G10" s="5">
        <v>2153.1778138289001</v>
      </c>
      <c r="H10" s="6"/>
    </row>
    <row r="11" spans="1:8" ht="39" customHeight="1">
      <c r="A11" s="3" t="s">
        <v>163</v>
      </c>
      <c r="B11" s="4" t="s">
        <v>137</v>
      </c>
      <c r="C11" s="5">
        <v>116.375</v>
      </c>
      <c r="D11" s="5">
        <v>6.3435473267983999</v>
      </c>
      <c r="E11" s="4"/>
      <c r="F11" s="4"/>
      <c r="G11" s="5">
        <v>738.23032015616002</v>
      </c>
      <c r="H11" s="6"/>
    </row>
    <row r="12" spans="1:8" ht="39" customHeight="1">
      <c r="A12" s="3" t="s">
        <v>164</v>
      </c>
      <c r="B12" s="4" t="s">
        <v>137</v>
      </c>
      <c r="C12" s="5">
        <v>49.875</v>
      </c>
      <c r="D12" s="5">
        <v>2.1146196932215999</v>
      </c>
      <c r="E12" s="4"/>
      <c r="F12" s="4"/>
      <c r="G12" s="5">
        <v>105.46665719943</v>
      </c>
      <c r="H12" s="6"/>
    </row>
    <row r="13" spans="1:8" ht="39" customHeight="1">
      <c r="A13" s="3" t="s">
        <v>165</v>
      </c>
      <c r="B13" s="4" t="s">
        <v>137</v>
      </c>
      <c r="C13" s="5">
        <v>99.75</v>
      </c>
      <c r="D13" s="5">
        <v>2.7387489318815001</v>
      </c>
      <c r="E13" s="4"/>
      <c r="F13" s="4"/>
      <c r="G13" s="5">
        <v>273.19020595517998</v>
      </c>
      <c r="H13" s="6"/>
    </row>
    <row r="14" spans="1:8" ht="39" customHeight="1">
      <c r="A14" s="3" t="s">
        <v>166</v>
      </c>
      <c r="B14" s="4" t="s">
        <v>137</v>
      </c>
      <c r="C14" s="5">
        <v>49.875</v>
      </c>
      <c r="D14" s="5">
        <v>1.1958839957538001</v>
      </c>
      <c r="E14" s="4"/>
      <c r="F14" s="4"/>
      <c r="G14" s="5">
        <v>59.644714288221003</v>
      </c>
      <c r="H14" s="6"/>
    </row>
    <row r="15" spans="1:8" ht="39" customHeight="1">
      <c r="A15" s="3" t="s">
        <v>167</v>
      </c>
      <c r="B15" s="4" t="s">
        <v>137</v>
      </c>
      <c r="C15" s="5">
        <v>149.625</v>
      </c>
      <c r="D15" s="5">
        <v>1.0594921166761</v>
      </c>
      <c r="E15" s="4"/>
      <c r="F15" s="4"/>
      <c r="G15" s="5">
        <v>158.52650795765999</v>
      </c>
      <c r="H15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1" zoomScale="90" zoomScaleNormal="90" workbookViewId="0">
      <selection activeCell="D18" sqref="D18:H18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4226.0604206400003</v>
      </c>
      <c r="E25" s="41">
        <v>64.296504648861998</v>
      </c>
      <c r="F25" s="41">
        <v>0</v>
      </c>
      <c r="G25" s="41">
        <v>0</v>
      </c>
      <c r="H25" s="41">
        <v>4290.3569252888001</v>
      </c>
    </row>
    <row r="26" spans="1:8">
      <c r="A26" s="2">
        <v>2</v>
      </c>
      <c r="B26" s="2" t="s">
        <v>42</v>
      </c>
      <c r="C26" s="42" t="s">
        <v>43</v>
      </c>
      <c r="D26" s="41">
        <v>1.1637500000000001</v>
      </c>
      <c r="E26" s="41">
        <v>9094.5400000000009</v>
      </c>
      <c r="F26" s="41">
        <v>0</v>
      </c>
      <c r="G26" s="41">
        <v>0</v>
      </c>
      <c r="H26" s="41">
        <v>9095.7037500000006</v>
      </c>
    </row>
    <row r="27" spans="1:8" ht="31.2">
      <c r="A27" s="2">
        <v>3</v>
      </c>
      <c r="B27" s="2" t="s">
        <v>40</v>
      </c>
      <c r="C27" s="42" t="s">
        <v>44</v>
      </c>
      <c r="D27" s="41">
        <v>714.46940605049997</v>
      </c>
      <c r="E27" s="41">
        <v>10.869925720647</v>
      </c>
      <c r="F27" s="41">
        <v>0</v>
      </c>
      <c r="G27" s="41">
        <v>0</v>
      </c>
      <c r="H27" s="41">
        <v>725.33933177115</v>
      </c>
    </row>
    <row r="28" spans="1:8">
      <c r="A28" s="2"/>
      <c r="B28" s="33"/>
      <c r="C28" s="33" t="s">
        <v>45</v>
      </c>
      <c r="D28" s="41">
        <v>4941.6935766904999</v>
      </c>
      <c r="E28" s="41">
        <v>9169.7064303695006</v>
      </c>
      <c r="F28" s="41">
        <v>0</v>
      </c>
      <c r="G28" s="41">
        <v>0</v>
      </c>
      <c r="H28" s="41">
        <v>14111.40000706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4941.6935766904999</v>
      </c>
      <c r="E44" s="41">
        <v>9169.7064303695006</v>
      </c>
      <c r="F44" s="41">
        <v>0</v>
      </c>
      <c r="G44" s="41">
        <v>0</v>
      </c>
      <c r="H44" s="41">
        <v>14111.40000706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98.810596533809004</v>
      </c>
      <c r="E46" s="41">
        <v>1.5033286073901999</v>
      </c>
      <c r="F46" s="41">
        <v>0</v>
      </c>
      <c r="G46" s="41">
        <v>0</v>
      </c>
      <c r="H46" s="41">
        <v>100.3139251412</v>
      </c>
    </row>
    <row r="47" spans="1:8" ht="31.2">
      <c r="A47" s="2">
        <v>5</v>
      </c>
      <c r="B47" s="2" t="s">
        <v>60</v>
      </c>
      <c r="C47" s="42" t="s">
        <v>61</v>
      </c>
      <c r="D47" s="41">
        <v>2.3275000000000001E-2</v>
      </c>
      <c r="E47" s="41">
        <v>181.89080000000001</v>
      </c>
      <c r="F47" s="41">
        <v>0</v>
      </c>
      <c r="G47" s="41">
        <v>0</v>
      </c>
      <c r="H47" s="41">
        <v>181.914075</v>
      </c>
    </row>
    <row r="48" spans="1:8">
      <c r="A48" s="2"/>
      <c r="B48" s="33"/>
      <c r="C48" s="33" t="s">
        <v>62</v>
      </c>
      <c r="D48" s="41">
        <v>98.833871533809003</v>
      </c>
      <c r="E48" s="41">
        <v>183.39412860739</v>
      </c>
      <c r="F48" s="41">
        <v>0</v>
      </c>
      <c r="G48" s="41">
        <v>0</v>
      </c>
      <c r="H48" s="41">
        <v>282.22800014120003</v>
      </c>
    </row>
    <row r="49" spans="1:8">
      <c r="A49" s="2"/>
      <c r="B49" s="33"/>
      <c r="C49" s="33" t="s">
        <v>63</v>
      </c>
      <c r="D49" s="41">
        <v>5040.5274482243003</v>
      </c>
      <c r="E49" s="41">
        <v>9353.1005589768993</v>
      </c>
      <c r="F49" s="41">
        <v>0</v>
      </c>
      <c r="G49" s="41">
        <v>0</v>
      </c>
      <c r="H49" s="41">
        <v>14393.628007200999</v>
      </c>
    </row>
    <row r="50" spans="1:8">
      <c r="A50" s="2"/>
      <c r="B50" s="33"/>
      <c r="C50" s="33" t="s">
        <v>64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65</v>
      </c>
      <c r="C51" s="48" t="s">
        <v>41</v>
      </c>
      <c r="D51" s="41">
        <v>0</v>
      </c>
      <c r="E51" s="41">
        <v>0</v>
      </c>
      <c r="F51" s="41">
        <v>0</v>
      </c>
      <c r="G51" s="41">
        <v>48.012826091904003</v>
      </c>
      <c r="H51" s="41">
        <v>48.012826091904003</v>
      </c>
    </row>
    <row r="52" spans="1:8" ht="31.2">
      <c r="A52" s="2">
        <v>7</v>
      </c>
      <c r="B52" s="2" t="s">
        <v>66</v>
      </c>
      <c r="C52" s="48" t="s">
        <v>67</v>
      </c>
      <c r="D52" s="41">
        <v>131.52678504615</v>
      </c>
      <c r="E52" s="41">
        <v>2.0010807092971001</v>
      </c>
      <c r="F52" s="41">
        <v>0</v>
      </c>
      <c r="G52" s="41">
        <v>0</v>
      </c>
      <c r="H52" s="41">
        <v>133.52786575544999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111.01742095377</v>
      </c>
      <c r="H53" s="41">
        <v>111.01742095377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86.177046355518996</v>
      </c>
      <c r="H54" s="41">
        <v>86.177046355518996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37.624067108986999</v>
      </c>
      <c r="H55" s="41">
        <v>37.624067108986999</v>
      </c>
    </row>
    <row r="56" spans="1:8">
      <c r="A56" s="2">
        <v>11</v>
      </c>
      <c r="B56" s="2" t="s">
        <v>72</v>
      </c>
      <c r="C56" s="48" t="s">
        <v>73</v>
      </c>
      <c r="D56" s="41">
        <v>0</v>
      </c>
      <c r="E56" s="41">
        <v>0</v>
      </c>
      <c r="F56" s="41">
        <v>0</v>
      </c>
      <c r="G56" s="41">
        <v>521.02750000000003</v>
      </c>
      <c r="H56" s="41">
        <v>521.02750000000003</v>
      </c>
    </row>
    <row r="57" spans="1:8" ht="31.2">
      <c r="A57" s="2">
        <v>12</v>
      </c>
      <c r="B57" s="2" t="s">
        <v>74</v>
      </c>
      <c r="C57" s="48" t="s">
        <v>75</v>
      </c>
      <c r="D57" s="41">
        <v>3.09813525E-2</v>
      </c>
      <c r="E57" s="41">
        <v>242.11484388</v>
      </c>
      <c r="F57" s="41">
        <v>0</v>
      </c>
      <c r="G57" s="41">
        <v>0</v>
      </c>
      <c r="H57" s="41">
        <v>242.14582523249999</v>
      </c>
    </row>
    <row r="58" spans="1:8" ht="46.8">
      <c r="A58" s="2">
        <v>13</v>
      </c>
      <c r="B58" s="2" t="s">
        <v>65</v>
      </c>
      <c r="C58" s="48" t="s">
        <v>76</v>
      </c>
      <c r="D58" s="41">
        <v>0</v>
      </c>
      <c r="E58" s="41">
        <v>0</v>
      </c>
      <c r="F58" s="41">
        <v>0</v>
      </c>
      <c r="G58" s="41">
        <v>155.36286516171</v>
      </c>
      <c r="H58" s="41">
        <v>155.36286516171</v>
      </c>
    </row>
    <row r="59" spans="1:8">
      <c r="A59" s="2"/>
      <c r="B59" s="33"/>
      <c r="C59" s="33" t="s">
        <v>77</v>
      </c>
      <c r="D59" s="41">
        <v>131.55776639864999</v>
      </c>
      <c r="E59" s="41">
        <v>244.11592458929999</v>
      </c>
      <c r="F59" s="41">
        <v>0</v>
      </c>
      <c r="G59" s="41">
        <v>959.22172567187999</v>
      </c>
      <c r="H59" s="41">
        <v>1334.8954166598</v>
      </c>
    </row>
    <row r="60" spans="1:8">
      <c r="A60" s="2"/>
      <c r="B60" s="33"/>
      <c r="C60" s="33" t="s">
        <v>78</v>
      </c>
      <c r="D60" s="41">
        <v>5172.0852146228999</v>
      </c>
      <c r="E60" s="41">
        <v>9597.2164835662006</v>
      </c>
      <c r="F60" s="41">
        <v>0</v>
      </c>
      <c r="G60" s="41">
        <v>959.22172567187999</v>
      </c>
      <c r="H60" s="41">
        <v>15728.523423860999</v>
      </c>
    </row>
    <row r="61" spans="1:8" ht="31.5" customHeight="1">
      <c r="A61" s="2"/>
      <c r="B61" s="33"/>
      <c r="C61" s="33" t="s">
        <v>79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>
      <c r="A63" s="2"/>
      <c r="B63" s="33"/>
      <c r="C63" s="33" t="s">
        <v>80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>
      <c r="A64" s="2"/>
      <c r="B64" s="33"/>
      <c r="C64" s="33" t="s">
        <v>81</v>
      </c>
      <c r="D64" s="41">
        <v>5172.0852146228999</v>
      </c>
      <c r="E64" s="41">
        <v>9597.2164835662006</v>
      </c>
      <c r="F64" s="41">
        <v>0</v>
      </c>
      <c r="G64" s="41">
        <v>959.22172567187999</v>
      </c>
      <c r="H64" s="41">
        <v>15728.523423860999</v>
      </c>
    </row>
    <row r="65" spans="1:8" ht="157.5" customHeight="1">
      <c r="A65" s="2"/>
      <c r="B65" s="33"/>
      <c r="C65" s="33" t="s">
        <v>82</v>
      </c>
      <c r="D65" s="41"/>
      <c r="E65" s="41"/>
      <c r="F65" s="41"/>
      <c r="G65" s="41"/>
      <c r="H65" s="41"/>
    </row>
    <row r="66" spans="1:8">
      <c r="A66" s="2">
        <v>14</v>
      </c>
      <c r="B66" s="2" t="s">
        <v>83</v>
      </c>
      <c r="C66" s="48" t="s">
        <v>84</v>
      </c>
      <c r="D66" s="41">
        <v>0</v>
      </c>
      <c r="E66" s="41">
        <v>0</v>
      </c>
      <c r="F66" s="41">
        <v>0</v>
      </c>
      <c r="G66" s="41">
        <v>302.34630608483002</v>
      </c>
      <c r="H66" s="41">
        <v>302.34630608483002</v>
      </c>
    </row>
    <row r="67" spans="1:8">
      <c r="A67" s="2">
        <v>15</v>
      </c>
      <c r="B67" s="2" t="s">
        <v>85</v>
      </c>
      <c r="C67" s="48" t="s">
        <v>86</v>
      </c>
      <c r="D67" s="41">
        <v>0</v>
      </c>
      <c r="E67" s="41">
        <v>0</v>
      </c>
      <c r="F67" s="41">
        <v>0</v>
      </c>
      <c r="G67" s="41">
        <v>187.36375000000001</v>
      </c>
      <c r="H67" s="41">
        <v>187.36375000000001</v>
      </c>
    </row>
    <row r="68" spans="1:8">
      <c r="A68" s="2"/>
      <c r="B68" s="33"/>
      <c r="C68" s="33" t="s">
        <v>87</v>
      </c>
      <c r="D68" s="41">
        <v>0</v>
      </c>
      <c r="E68" s="41">
        <v>0</v>
      </c>
      <c r="F68" s="41">
        <v>0</v>
      </c>
      <c r="G68" s="41">
        <v>489.71005608483</v>
      </c>
      <c r="H68" s="41">
        <v>489.71005608483</v>
      </c>
    </row>
    <row r="69" spans="1:8">
      <c r="A69" s="2"/>
      <c r="B69" s="33"/>
      <c r="C69" s="33" t="s">
        <v>88</v>
      </c>
      <c r="D69" s="41">
        <v>5172.0852146228999</v>
      </c>
      <c r="E69" s="41">
        <v>9597.2164835662006</v>
      </c>
      <c r="F69" s="41">
        <v>0</v>
      </c>
      <c r="G69" s="41">
        <v>1448.9317817567</v>
      </c>
      <c r="H69" s="41">
        <v>16218.233479946</v>
      </c>
    </row>
    <row r="70" spans="1:8">
      <c r="A70" s="2"/>
      <c r="B70" s="33"/>
      <c r="C70" s="33" t="s">
        <v>89</v>
      </c>
      <c r="D70" s="41"/>
      <c r="E70" s="41"/>
      <c r="F70" s="41"/>
      <c r="G70" s="41"/>
      <c r="H70" s="41"/>
    </row>
    <row r="71" spans="1:8" ht="47.25" customHeight="1">
      <c r="A71" s="2">
        <v>16</v>
      </c>
      <c r="B71" s="2" t="s">
        <v>90</v>
      </c>
      <c r="C71" s="48" t="s">
        <v>91</v>
      </c>
      <c r="D71" s="41">
        <f>D69*3%</f>
        <v>155.16255643868701</v>
      </c>
      <c r="E71" s="41">
        <f>E69*3%</f>
        <v>287.916494506986</v>
      </c>
      <c r="F71" s="41">
        <f>F69*3%</f>
        <v>0</v>
      </c>
      <c r="G71" s="41">
        <f>G69*3%</f>
        <v>43.467953452701003</v>
      </c>
      <c r="H71" s="41">
        <f>SUM(D71:G71)</f>
        <v>486.54700439837399</v>
      </c>
    </row>
    <row r="72" spans="1:8">
      <c r="A72" s="2"/>
      <c r="B72" s="33"/>
      <c r="C72" s="33" t="s">
        <v>92</v>
      </c>
      <c r="D72" s="41">
        <f>D71</f>
        <v>155.16255643868701</v>
      </c>
      <c r="E72" s="41">
        <f>E71</f>
        <v>287.916494506986</v>
      </c>
      <c r="F72" s="41">
        <f>F71</f>
        <v>0</v>
      </c>
      <c r="G72" s="41">
        <f>G71</f>
        <v>43.467953452701003</v>
      </c>
      <c r="H72" s="41">
        <f>SUM(D72:G72)</f>
        <v>486.54700439837399</v>
      </c>
    </row>
    <row r="73" spans="1:8">
      <c r="A73" s="2"/>
      <c r="B73" s="33"/>
      <c r="C73" s="33" t="s">
        <v>93</v>
      </c>
      <c r="D73" s="41">
        <f>D72+D69</f>
        <v>5327.2477710615904</v>
      </c>
      <c r="E73" s="41">
        <f>E72+E69</f>
        <v>9885.1329780731903</v>
      </c>
      <c r="F73" s="41">
        <f>F72+F69</f>
        <v>0</v>
      </c>
      <c r="G73" s="41">
        <f>G72+G69</f>
        <v>1492.3997352094</v>
      </c>
      <c r="H73" s="41">
        <f>SUM(D73:G73)</f>
        <v>16704.780484344199</v>
      </c>
    </row>
    <row r="74" spans="1:8">
      <c r="A74" s="2"/>
      <c r="B74" s="33"/>
      <c r="C74" s="33" t="s">
        <v>94</v>
      </c>
      <c r="D74" s="41"/>
      <c r="E74" s="41"/>
      <c r="F74" s="41"/>
      <c r="G74" s="41"/>
      <c r="H74" s="41"/>
    </row>
    <row r="75" spans="1:8">
      <c r="A75" s="2">
        <v>17</v>
      </c>
      <c r="B75" s="2" t="s">
        <v>95</v>
      </c>
      <c r="C75" s="48" t="s">
        <v>96</v>
      </c>
      <c r="D75" s="41">
        <f>D73*20%</f>
        <v>1065.44955421232</v>
      </c>
      <c r="E75" s="41">
        <f>E73*20%</f>
        <v>1977.02659561464</v>
      </c>
      <c r="F75" s="41">
        <f>F73*20%</f>
        <v>0</v>
      </c>
      <c r="G75" s="41">
        <f>G73*20%</f>
        <v>298.47994704188</v>
      </c>
      <c r="H75" s="41">
        <f>SUM(D75:G75)</f>
        <v>3340.9560968688402</v>
      </c>
    </row>
    <row r="76" spans="1:8">
      <c r="A76" s="2"/>
      <c r="B76" s="33"/>
      <c r="C76" s="33" t="s">
        <v>97</v>
      </c>
      <c r="D76" s="41">
        <f>D75</f>
        <v>1065.44955421232</v>
      </c>
      <c r="E76" s="41">
        <f>E75</f>
        <v>1977.02659561464</v>
      </c>
      <c r="F76" s="41">
        <f>F75</f>
        <v>0</v>
      </c>
      <c r="G76" s="41">
        <f>G75</f>
        <v>298.47994704188</v>
      </c>
      <c r="H76" s="41">
        <f>SUM(D76:G76)</f>
        <v>3340.9560968688402</v>
      </c>
    </row>
    <row r="77" spans="1:8">
      <c r="A77" s="2"/>
      <c r="B77" s="33"/>
      <c r="C77" s="33" t="s">
        <v>98</v>
      </c>
      <c r="D77" s="41">
        <f>D76+D73</f>
        <v>6392.6973252738999</v>
      </c>
      <c r="E77" s="41">
        <f>E76+E73</f>
        <v>11862.159573687801</v>
      </c>
      <c r="F77" s="41">
        <f>F76+F73</f>
        <v>0</v>
      </c>
      <c r="G77" s="41">
        <f>G76+G73</f>
        <v>1790.87968225128</v>
      </c>
      <c r="H77" s="41">
        <f>SUM(D77:G77)</f>
        <v>20045.736581213001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41</v>
      </c>
      <c r="D13" s="32">
        <v>4226.0604206400003</v>
      </c>
      <c r="E13" s="32">
        <v>64.296504648861998</v>
      </c>
      <c r="F13" s="32">
        <v>0</v>
      </c>
      <c r="G13" s="32">
        <v>0</v>
      </c>
      <c r="H13" s="32">
        <v>4290.3569252888001</v>
      </c>
      <c r="J13" s="20"/>
    </row>
    <row r="14" spans="1:14">
      <c r="A14" s="2"/>
      <c r="B14" s="33"/>
      <c r="C14" s="33" t="s">
        <v>106</v>
      </c>
      <c r="D14" s="32">
        <v>4226.0604206400003</v>
      </c>
      <c r="E14" s="32">
        <v>64.296504648861998</v>
      </c>
      <c r="F14" s="32">
        <v>0</v>
      </c>
      <c r="G14" s="32">
        <v>0</v>
      </c>
      <c r="H14" s="32">
        <v>4290.3569252888001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48.012826091904003</v>
      </c>
      <c r="H13" s="32">
        <v>48.012826091904003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48.012826091904003</v>
      </c>
      <c r="H14" s="32">
        <v>48.012826091904003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302.34630608483002</v>
      </c>
      <c r="H13" s="32">
        <v>302.34630608483002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302.34630608483002</v>
      </c>
      <c r="H14" s="32">
        <v>302.34630608483002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1.1637500000000001</v>
      </c>
      <c r="E13" s="32">
        <v>9094.5400000000009</v>
      </c>
      <c r="F13" s="32">
        <v>0</v>
      </c>
      <c r="G13" s="32">
        <v>0</v>
      </c>
      <c r="H13" s="32">
        <v>9095.7037500000006</v>
      </c>
      <c r="J13" s="20"/>
    </row>
    <row r="14" spans="1:14">
      <c r="A14" s="2"/>
      <c r="B14" s="33"/>
      <c r="C14" s="33" t="s">
        <v>106</v>
      </c>
      <c r="D14" s="32">
        <v>1.1637500000000001</v>
      </c>
      <c r="E14" s="32">
        <v>9094.5400000000009</v>
      </c>
      <c r="F14" s="32">
        <v>0</v>
      </c>
      <c r="G14" s="32">
        <v>0</v>
      </c>
      <c r="H14" s="32">
        <v>9095.7037500000006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521.02750000000003</v>
      </c>
      <c r="H13" s="32">
        <v>521.02750000000003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521.02750000000003</v>
      </c>
      <c r="H14" s="32">
        <v>521.02750000000003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187.36375000000001</v>
      </c>
      <c r="H13" s="32">
        <v>187.36375000000001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187.36375000000001</v>
      </c>
      <c r="H14" s="32">
        <v>187.36375000000001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104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44</v>
      </c>
      <c r="D13" s="32">
        <v>714.46940605049997</v>
      </c>
      <c r="E13" s="32">
        <v>10.869925720647</v>
      </c>
      <c r="F13" s="32">
        <v>0</v>
      </c>
      <c r="G13" s="32">
        <v>0</v>
      </c>
      <c r="H13" s="32">
        <v>725.33933177115</v>
      </c>
      <c r="J13" s="20"/>
    </row>
    <row r="14" spans="1:14">
      <c r="A14" s="2"/>
      <c r="B14" s="33"/>
      <c r="C14" s="33" t="s">
        <v>106</v>
      </c>
      <c r="D14" s="32">
        <v>714.46940605049997</v>
      </c>
      <c r="E14" s="32">
        <v>10.869925720647</v>
      </c>
      <c r="F14" s="32">
        <v>0</v>
      </c>
      <c r="G14" s="32">
        <v>0</v>
      </c>
      <c r="H14" s="32">
        <v>725.33933177115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ОСР 107-02-01(1)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7BCA6FD97AA44755A2DBF6B1B3601D0F_12</vt:lpwstr>
  </property>
  <property fmtid="{D5CDD505-2E9C-101B-9397-08002B2CF9AE}" pid="3" name="KSOProductBuildVer">
    <vt:lpwstr>1049-12.2.0.20795</vt:lpwstr>
  </property>
</Properties>
</file>